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PLAN, IZVRŠENJE, REBALANS\Financijski planovi\Plan 2026-2028\FINANCIJSKI PLAN 2026-2028\"/>
    </mc:Choice>
  </mc:AlternateContent>
  <xr:revisionPtr revIDLastSave="0" documentId="13_ncr:1_{85252F07-13E8-4762-94C0-57289D632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DLOŽAK" sheetId="7" r:id="rId1"/>
  </sheets>
  <definedNames>
    <definedName name="_xlnm.Print_Area" localSheetId="0">PREDLOŽAK!$A$1:$G$91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4" i="7" l="1"/>
  <c r="F84" i="7"/>
  <c r="G84" i="7"/>
  <c r="E86" i="7"/>
  <c r="D3" i="7"/>
  <c r="E48" i="7"/>
  <c r="E22" i="7"/>
  <c r="F78" i="7"/>
  <c r="F77" i="7" s="1"/>
  <c r="G78" i="7"/>
  <c r="G77" i="7" s="1"/>
  <c r="E78" i="7"/>
  <c r="E77" i="7" s="1"/>
  <c r="F48" i="7"/>
  <c r="G48" i="7"/>
  <c r="F36" i="7"/>
  <c r="F35" i="7" s="1"/>
  <c r="G36" i="7"/>
  <c r="G35" i="7" s="1"/>
  <c r="E36" i="7"/>
  <c r="E35" i="7" s="1"/>
  <c r="F62" i="7"/>
  <c r="G62" i="7"/>
  <c r="E62" i="7"/>
  <c r="F22" i="7" l="1"/>
  <c r="G22" i="7"/>
  <c r="C42" i="7" l="1"/>
  <c r="D42" i="7"/>
  <c r="F42" i="7"/>
  <c r="F41" i="7" s="1"/>
  <c r="G42" i="7"/>
  <c r="G41" i="7" s="1"/>
  <c r="E42" i="7"/>
  <c r="E41" i="7" s="1"/>
  <c r="F29" i="7"/>
  <c r="F28" i="7" s="1"/>
  <c r="F27" i="7" s="1"/>
  <c r="F13" i="7" s="1"/>
  <c r="G29" i="7"/>
  <c r="G28" i="7" s="1"/>
  <c r="G27" i="7" s="1"/>
  <c r="G13" i="7" s="1"/>
  <c r="E29" i="7"/>
  <c r="E28" i="7" s="1"/>
  <c r="E27" i="7" s="1"/>
  <c r="E13" i="7" s="1"/>
  <c r="C19" i="7"/>
  <c r="D19" i="7"/>
  <c r="F19" i="7"/>
  <c r="G19" i="7"/>
  <c r="E19" i="7"/>
  <c r="C16" i="7"/>
  <c r="D16" i="7"/>
  <c r="G16" i="7"/>
  <c r="F16" i="7"/>
  <c r="E16" i="7"/>
  <c r="E15" i="7" l="1"/>
  <c r="G15" i="7"/>
  <c r="F15" i="7"/>
</calcChain>
</file>

<file path=xl/sharedStrings.xml><?xml version="1.0" encoding="utf-8"?>
<sst xmlns="http://schemas.openxmlformats.org/spreadsheetml/2006/main" count="129" uniqueCount="59">
  <si>
    <t>Opći prihodi i primici</t>
  </si>
  <si>
    <t>43</t>
  </si>
  <si>
    <t>Ostali prihodi za posebne namjene</t>
  </si>
  <si>
    <t>Pomoći EU</t>
  </si>
  <si>
    <t>Ostale pomoći</t>
  </si>
  <si>
    <t>Donacije</t>
  </si>
  <si>
    <t>31</t>
  </si>
  <si>
    <t>Vlastiti prihodi</t>
  </si>
  <si>
    <t>Mehanizam za oporavak i otpornost</t>
  </si>
  <si>
    <t>32</t>
  </si>
  <si>
    <t>34</t>
  </si>
  <si>
    <t>42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</si>
  <si>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</si>
  <si>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</si>
  <si>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</si>
  <si>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</si>
  <si>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</si>
  <si>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</si>
  <si>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Pomoći dane u inozemstvo i unutar općeg proračuna</t>
  </si>
  <si>
    <t>VISOKO OBRAZOVANJE</t>
  </si>
  <si>
    <t xml:space="preserve">BROJČANA OZNAKA PRORAČUNSKOG KORISNIKA </t>
  </si>
  <si>
    <t xml:space="preserve">NAZIV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</si>
  <si>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</si>
  <si>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</si>
  <si>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</si>
  <si>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</si>
  <si>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</si>
  <si>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</si>
  <si>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</si>
  <si>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PROGRAMSKO I OSTALO FINANCIRANJE JAVNIH VISOKIH UČILIŠTA – IZ EVIDENCIJSKIH PRIHODA</t>
  </si>
  <si>
    <t>K761074</t>
  </si>
  <si>
    <t>RAZVOJNI PROJEKTI ZA PODRUČJE SLAVONIJE, BARANJE I SRIJEMA</t>
  </si>
  <si>
    <t xml:space="preserve"> Pomoći iz državnog proračuna kroz opće prihode i primitke</t>
  </si>
  <si>
    <t>T828056</t>
  </si>
  <si>
    <t>OČUVANJE I ODRŽIVA UPORABA BILJNIH GENETSKIH IZVORA ZA HRANU I POLJOPRIVREDU</t>
  </si>
  <si>
    <t>A557042</t>
  </si>
  <si>
    <t>PROGRAM DOKTORANADA I POSLIJEDOKTORANADA HRVATSKE ZAKLADE ZA ZNANOST</t>
  </si>
  <si>
    <t>A621048</t>
  </si>
  <si>
    <t>PROJEKTNO FINANCIRANJE ZNANSTVENE DJELATNOSTI</t>
  </si>
  <si>
    <t>A733073</t>
  </si>
  <si>
    <t>PROGRAM RAZVOJA KARIJERA MLADIH ISTRAŽIVAČA - IZOBRAZBA NOVIH DOKTORA ZNANOSTI - NPOO (C3.2. R2-I1 )</t>
  </si>
  <si>
    <t>Pomoći iz državnog proračuna</t>
  </si>
  <si>
    <t>51031 Programi Unije – predfinanciranje iz izvora 31 Vlastiti prihodi</t>
  </si>
  <si>
    <t>T680055</t>
  </si>
  <si>
    <t>INTERREG IPA VI-A CBC Hrvatska-Srbija 2021-2027</t>
  </si>
  <si>
    <t>Fondovi EU</t>
  </si>
  <si>
    <t>Europski poljoprivredni fond za ruralni razvoj</t>
  </si>
  <si>
    <t>Prihodi od nefin. imovine i nadoknade štete s osnova osig.</t>
  </si>
  <si>
    <t>Europski socijalni fond plus</t>
  </si>
  <si>
    <t xml:space="preserve">Europski fond za regionalni razvoj </t>
  </si>
  <si>
    <t>A679134</t>
  </si>
  <si>
    <t>PROGRAMSKO FINANCIRANJE JAVNIH VISOKIH UČILIŠTA 2025-2029</t>
  </si>
  <si>
    <t>A679136</t>
  </si>
  <si>
    <t>RAZVOJ SUSTAVA PROGRAMSKIH SPORAZUMA ZA FINANCIRANJE SVEUČILIŠTA I ZNANSTVENIH INSTITUTA USMJERENIH NA INOVACIJE, ISTRAŽIVANJE I RAZVOJ-NPOO (C3.2.R1-I1)</t>
  </si>
  <si>
    <t>A679135</t>
  </si>
  <si>
    <t>K679128</t>
  </si>
  <si>
    <t>POBOLJŠANJE UČINKOVITOSTI JAVNIH ULAGANJA NA PODRUČJU ISTRAŽIVANJA, RAZVOJA I INOVACIJA (C3.2.R3)</t>
  </si>
  <si>
    <t>Europski poljoprivredni jamstveni fond (EAGF)</t>
  </si>
  <si>
    <t>565(563)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</si>
</sst>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  <charset val="238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4" fontId="12" fillId="21" borderId="4" applyNumberFormat="0" applyProtection="0">
      <alignment horizontal="left" vertical="center" indent="1"/>
    </xf>
    <xf numFmtId="0" fontId="17" fillId="0" borderId="0"/>
    <xf numFmtId="0" fontId="17" fillId="0" borderId="0"/>
  </cellStyleXfs>
  <cellXfs count="73">
    <xf numFmtId="0" fontId="0" fillId="0" borderId="0" xfId="0"/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14" fillId="0" borderId="4" xfId="49" quotePrefix="1" applyFont="1" applyFill="1" applyAlignment="1">
      <alignment horizontal="left" vertical="center" indent="7"/>
    </xf>
    <xf numFmtId="0" fontId="14" fillId="0" borderId="4" xfId="49" quotePrefix="1" applyFont="1" applyFill="1">
      <alignment horizontal="left" vertical="center" indent="1"/>
    </xf>
    <xf numFmtId="3" fontId="14" fillId="0" borderId="4" xfId="50" applyNumberFormat="1" applyFont="1" applyFill="1">
      <alignment horizontal="right" vertical="center"/>
    </xf>
    <xf numFmtId="0" fontId="14" fillId="0" borderId="4" xfId="49" quotePrefix="1" applyFont="1" applyFill="1" applyAlignment="1">
      <alignment horizontal="center" vertical="center"/>
    </xf>
    <xf numFmtId="0" fontId="12" fillId="0" borderId="4" xfId="49" quotePrefix="1" applyFill="1" applyAlignment="1">
      <alignment horizontal="center" vertical="center"/>
    </xf>
    <xf numFmtId="0" fontId="12" fillId="0" borderId="4" xfId="49" quotePrefix="1" applyFont="1" applyFill="1">
      <alignment horizontal="left" vertical="center" indent="1"/>
    </xf>
    <xf numFmtId="0" fontId="12" fillId="0" borderId="4" xfId="51" quotePrefix="1" applyNumberFormat="1" applyFill="1">
      <alignment horizontal="left" vertical="center" indent="1"/>
    </xf>
    <xf numFmtId="0" fontId="12" fillId="0" borderId="4" xfId="49" quotePrefix="1" applyFill="1" applyBorder="1" applyAlignment="1">
      <alignment horizontal="center" vertical="center"/>
    </xf>
    <xf numFmtId="0" fontId="12" fillId="0" borderId="4" xfId="49" quotePrefix="1" applyFont="1" applyFill="1" applyAlignment="1">
      <alignment horizontal="center" vertical="center"/>
    </xf>
    <xf numFmtId="3" fontId="14" fillId="0" borderId="5" xfId="50" applyNumberFormat="1" applyFont="1" applyFill="1" applyBorder="1">
      <alignment horizontal="right" vertical="center"/>
    </xf>
    <xf numFmtId="0" fontId="12" fillId="28" borderId="4" xfId="49" quotePrefix="1" applyFill="1" applyAlignment="1">
      <alignment horizontal="left" vertical="center" indent="5"/>
    </xf>
    <xf numFmtId="0" fontId="12" fillId="28" borderId="4" xfId="49" quotePrefix="1" applyFill="1">
      <alignment horizontal="left" vertical="center" indent="1"/>
    </xf>
    <xf numFmtId="3" fontId="12" fillId="28" borderId="4" xfId="50" applyNumberFormat="1" applyFill="1">
      <alignment horizontal="right" vertical="center"/>
    </xf>
    <xf numFmtId="0" fontId="12" fillId="29" borderId="4" xfId="49" quotePrefix="1" applyFill="1" applyAlignment="1">
      <alignment horizontal="center" vertical="center"/>
    </xf>
    <xf numFmtId="0" fontId="15" fillId="29" borderId="4" xfId="51" quotePrefix="1" applyNumberFormat="1" applyFont="1" applyFill="1">
      <alignment horizontal="left" vertical="center" indent="1"/>
    </xf>
    <xf numFmtId="3" fontId="12" fillId="29" borderId="4" xfId="50" applyNumberFormat="1" applyFill="1">
      <alignment horizontal="right" vertical="center"/>
    </xf>
    <xf numFmtId="0" fontId="14" fillId="30" borderId="4" xfId="49" quotePrefix="1" applyFont="1" applyFill="1" applyAlignment="1">
      <alignment horizontal="center" vertical="center"/>
    </xf>
    <xf numFmtId="0" fontId="14" fillId="30" borderId="4" xfId="49" quotePrefix="1" applyFont="1" applyFill="1">
      <alignment horizontal="left" vertical="center" indent="1"/>
    </xf>
    <xf numFmtId="3" fontId="12" fillId="30" borderId="4" xfId="50" applyNumberFormat="1" applyFill="1">
      <alignment horizontal="right" vertical="center"/>
    </xf>
    <xf numFmtId="3" fontId="14" fillId="30" borderId="4" xfId="50" applyNumberFormat="1" applyFont="1" applyFill="1">
      <alignment horizontal="right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6" fillId="27" borderId="1" xfId="2" quotePrefix="1" applyNumberFormat="1" applyFont="1" applyFill="1" applyAlignment="1">
      <alignment horizontal="left" vertical="center" indent="1" justifyLastLine="1"/>
    </xf>
    <xf numFmtId="0" fontId="17" fillId="0" borderId="4" xfId="49" quotePrefix="1" applyFont="1" applyFill="1" applyAlignment="1">
      <alignment horizontal="center" vertical="center"/>
    </xf>
    <xf numFmtId="0" fontId="17" fillId="0" borderId="5" xfId="49" quotePrefix="1" applyFont="1" applyFill="1" applyBorder="1">
      <alignment horizontal="left" vertical="center" indent="1"/>
    </xf>
    <xf numFmtId="0" fontId="16" fillId="0" borderId="4" xfId="2" quotePrefix="1" applyNumberFormat="1" applyFont="1" applyFill="1" applyBorder="1" applyAlignment="1">
      <alignment horizontal="left" vertical="center" indent="1" justifyLastLine="1"/>
    </xf>
    <xf numFmtId="3" fontId="12" fillId="0" borderId="5" xfId="50" applyNumberFormat="1" applyFont="1" applyFill="1" applyBorder="1" applyAlignment="1">
      <alignment horizontal="right" vertical="center"/>
    </xf>
    <xf numFmtId="3" fontId="18" fillId="0" borderId="4" xfId="0" quotePrefix="1" applyNumberFormat="1" applyFont="1" applyFill="1" applyBorder="1" applyAlignment="1">
      <alignment horizontal="right" vertical="center" wrapText="1"/>
    </xf>
    <xf numFmtId="0" fontId="12" fillId="0" borderId="5" xfId="49" quotePrefix="1" applyFill="1" applyBorder="1">
      <alignment horizontal="left" vertical="center" inden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quotePrefix="1" applyFont="1" applyFill="1" applyBorder="1" applyAlignment="1">
      <alignment horizontal="center" vertical="center" wrapText="1"/>
    </xf>
    <xf numFmtId="0" fontId="12" fillId="0" borderId="4" xfId="49" quotePrefix="1" applyFill="1" applyAlignment="1">
      <alignment horizontal="left" vertical="center" indent="7"/>
    </xf>
    <xf numFmtId="0" fontId="0" fillId="0" borderId="0" xfId="0" applyFill="1"/>
    <xf numFmtId="0" fontId="12" fillId="0" borderId="4" xfId="49" quotePrefix="1" applyFill="1" applyBorder="1">
      <alignment horizontal="left" vertical="center" indent="1"/>
    </xf>
    <xf numFmtId="0" fontId="12" fillId="30" borderId="4" xfId="49" quotePrefix="1" applyFill="1" applyAlignment="1">
      <alignment horizontal="center" vertical="center"/>
    </xf>
    <xf numFmtId="0" fontId="12" fillId="30" borderId="4" xfId="49" quotePrefix="1" applyFill="1">
      <alignment horizontal="left" vertical="center" indent="1"/>
    </xf>
    <xf numFmtId="0" fontId="15" fillId="0" borderId="4" xfId="0" applyFont="1" applyFill="1" applyBorder="1"/>
    <xf numFmtId="0" fontId="15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right" vertical="center"/>
    </xf>
    <xf numFmtId="164" fontId="15" fillId="0" borderId="4" xfId="0" applyNumberFormat="1" applyFont="1" applyFill="1" applyBorder="1"/>
    <xf numFmtId="164" fontId="15" fillId="0" borderId="4" xfId="0" applyNumberFormat="1" applyFont="1" applyFill="1" applyBorder="1" applyAlignment="1">
      <alignment horizontal="right"/>
    </xf>
    <xf numFmtId="0" fontId="0" fillId="31" borderId="0" xfId="0" applyFill="1"/>
    <xf numFmtId="164" fontId="19" fillId="0" borderId="4" xfId="0" applyNumberFormat="1" applyFont="1" applyFill="1" applyBorder="1" applyAlignment="1">
      <alignment horizontal="right"/>
    </xf>
    <xf numFmtId="164" fontId="19" fillId="0" borderId="4" xfId="0" applyNumberFormat="1" applyFont="1" applyFill="1" applyBorder="1"/>
    <xf numFmtId="0" fontId="19" fillId="0" borderId="4" xfId="0" applyFont="1" applyFill="1" applyBorder="1" applyAlignment="1">
      <alignment horizontal="center" vertical="center"/>
    </xf>
    <xf numFmtId="0" fontId="12" fillId="31" borderId="4" xfId="49" quotePrefix="1" applyFill="1" applyAlignment="1">
      <alignment horizontal="center" vertical="center"/>
    </xf>
    <xf numFmtId="0" fontId="12" fillId="31" borderId="4" xfId="49" quotePrefix="1" applyFill="1">
      <alignment horizontal="left" vertical="center" indent="1"/>
    </xf>
    <xf numFmtId="3" fontId="12" fillId="31" borderId="4" xfId="50" applyNumberFormat="1" applyFill="1">
      <alignment horizontal="right" vertical="center"/>
    </xf>
    <xf numFmtId="3" fontId="14" fillId="31" borderId="4" xfId="50" applyNumberFormat="1" applyFont="1" applyFill="1">
      <alignment horizontal="right" vertical="center"/>
    </xf>
    <xf numFmtId="0" fontId="15" fillId="31" borderId="4" xfId="0" applyFont="1" applyFill="1" applyBorder="1" applyAlignment="1">
      <alignment horizontal="center" vertical="center"/>
    </xf>
    <xf numFmtId="0" fontId="15" fillId="31" borderId="4" xfId="0" applyFont="1" applyFill="1" applyBorder="1"/>
    <xf numFmtId="164" fontId="19" fillId="31" borderId="4" xfId="0" applyNumberFormat="1" applyFont="1" applyFill="1" applyBorder="1" applyAlignment="1">
      <alignment horizontal="right"/>
    </xf>
    <xf numFmtId="164" fontId="19" fillId="31" borderId="4" xfId="0" applyNumberFormat="1" applyFont="1" applyFill="1" applyBorder="1"/>
    <xf numFmtId="0" fontId="12" fillId="31" borderId="4" xfId="51" quotePrefix="1" applyNumberFormat="1" applyFill="1">
      <alignment horizontal="left" vertical="center" indent="1"/>
    </xf>
    <xf numFmtId="0" fontId="12" fillId="27" borderId="4" xfId="49" quotePrefix="1" applyFill="1" applyAlignment="1">
      <alignment horizontal="center" vertical="center"/>
    </xf>
    <xf numFmtId="0" fontId="12" fillId="27" borderId="4" xfId="51" quotePrefix="1" applyNumberFormat="1" applyFill="1">
      <alignment horizontal="left" vertical="center" indent="1"/>
    </xf>
    <xf numFmtId="3" fontId="12" fillId="27" borderId="4" xfId="50" applyNumberFormat="1" applyFill="1">
      <alignment horizontal="right" vertical="center"/>
    </xf>
    <xf numFmtId="3" fontId="14" fillId="27" borderId="4" xfId="50" applyNumberFormat="1" applyFont="1" applyFill="1">
      <alignment horizontal="right" vertical="center"/>
    </xf>
    <xf numFmtId="0" fontId="0" fillId="27" borderId="0" xfId="0" applyFill="1"/>
    <xf numFmtId="0" fontId="14" fillId="31" borderId="4" xfId="49" quotePrefix="1" applyFont="1" applyFill="1" applyAlignment="1">
      <alignment horizontal="left" vertical="center" indent="7"/>
    </xf>
    <xf numFmtId="0" fontId="14" fillId="31" borderId="4" xfId="49" quotePrefix="1" applyFont="1" applyFill="1">
      <alignment horizontal="left" vertical="center" indent="1"/>
    </xf>
    <xf numFmtId="0" fontId="14" fillId="31" borderId="4" xfId="49" quotePrefix="1" applyFont="1" applyFill="1" applyAlignment="1">
      <alignment horizontal="center" vertical="center"/>
    </xf>
    <xf numFmtId="0" fontId="14" fillId="31" borderId="1" xfId="2" quotePrefix="1" applyNumberFormat="1" applyFont="1" applyFill="1" applyAlignment="1">
      <alignment horizontal="left" vertical="center" indent="1" justifyLastLine="1"/>
    </xf>
    <xf numFmtId="0" fontId="19" fillId="0" borderId="4" xfId="0" applyFont="1" applyFill="1" applyBorder="1" applyAlignment="1">
      <alignment horizontal="center"/>
    </xf>
    <xf numFmtId="0" fontId="19" fillId="29" borderId="4" xfId="51" quotePrefix="1" applyNumberFormat="1" applyFont="1" applyFill="1">
      <alignment horizontal="left" vertical="center" indent="1"/>
    </xf>
    <xf numFmtId="0" fontId="19" fillId="0" borderId="4" xfId="0" applyFont="1" applyFill="1" applyBorder="1"/>
    <xf numFmtId="0" fontId="14" fillId="32" borderId="4" xfId="49" quotePrefix="1" applyFont="1" applyFill="1" applyAlignment="1">
      <alignment horizontal="left" vertical="center" indent="7"/>
    </xf>
  </cellXfs>
  <cellStyles count="54">
    <cellStyle name="Normal 2" xfId="3" xr:uid="{00000000-0005-0000-0000-000001000000}"/>
    <cellStyle name="Normal 2 2" xfId="52" xr:uid="{0563B8B6-D075-4436-9E97-3DBAB40CF5C7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inputData 2" xfId="53" xr:uid="{E1BB2940-3BD3-474D-88CF-6C0A7393F76A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 3" xfId="51" xr:uid="{2F6AD570-D8AF-4302-AB63-A480FFE056ED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95"/>
  <sheetViews>
    <sheetView tabSelected="1" zoomScale="124" zoomScaleNormal="124" workbookViewId="0">
      <pane xSplit="2" ySplit="2" topLeftCell="C63" activePane="bottomRight" state="frozen"/>
      <selection pane="topRight" activeCell="C1" sqref="C1"/>
      <selection pane="bottomLeft" activeCell="A3" sqref="A3"/>
      <selection pane="bottomRight" activeCell="N85" sqref="N85"/>
    </sheetView>
  </sheetViews>
  <sheetFormatPr defaultColWidth="9.140625" defaultRowHeight="15" x14ac:dyDescent="0.25"/>
  <cols>
    <col min="1" max="1" width="17.28515625" style="5" customWidth="1"/>
    <col min="2" max="2" width="51.42578125" style="5" customWidth="1"/>
    <col min="3" max="7" width="13.28515625" style="5" customWidth="1"/>
    <col min="8" max="42" width="9.140625" style="64"/>
    <col min="43" max="16384" width="9.140625" style="5"/>
  </cols>
  <sheetData>
    <row r="2" spans="1:42" ht="51" x14ac:dyDescent="0.25">
      <c r="A2" s="4" t="s">
        <v>20</v>
      </c>
      <c r="B2" s="36" t="s">
        <v>21</v>
      </c>
      <c r="C2" s="36" t="s">
        <v>25</v>
      </c>
      <c r="D2" s="36" t="s">
        <v>26</v>
      </c>
      <c r="E2" s="35" t="s">
        <v>27</v>
      </c>
      <c r="F2" s="35" t="s">
        <v>23</v>
      </c>
      <c r="G2" s="35" t="s">
        <v>28</v>
      </c>
    </row>
    <row r="3" spans="1:42" x14ac:dyDescent="0.25">
      <c r="A3" s="37">
        <v>11</v>
      </c>
      <c r="B3" s="39" t="s">
        <v>0</v>
      </c>
      <c r="C3" s="33">
        <v>9652655</v>
      </c>
      <c r="D3" s="33">
        <f>9499097+430149</f>
        <v>9929246</v>
      </c>
      <c r="E3" s="27"/>
      <c r="F3" s="27"/>
      <c r="G3" s="27"/>
    </row>
    <row r="4" spans="1:42" x14ac:dyDescent="0.25">
      <c r="A4" s="37">
        <v>31</v>
      </c>
      <c r="B4" s="39" t="s">
        <v>7</v>
      </c>
      <c r="C4" s="33">
        <v>996163</v>
      </c>
      <c r="D4" s="33">
        <v>550000</v>
      </c>
      <c r="E4" s="27"/>
      <c r="F4" s="27"/>
      <c r="G4" s="27"/>
    </row>
    <row r="5" spans="1:42" x14ac:dyDescent="0.25">
      <c r="A5" s="37">
        <v>43</v>
      </c>
      <c r="B5" s="39" t="s">
        <v>2</v>
      </c>
      <c r="C5" s="33">
        <v>671984</v>
      </c>
      <c r="D5" s="33">
        <v>500000</v>
      </c>
      <c r="E5" s="27"/>
      <c r="F5" s="27"/>
      <c r="G5" s="27"/>
    </row>
    <row r="6" spans="1:42" x14ac:dyDescent="0.25">
      <c r="A6" s="37">
        <v>51</v>
      </c>
      <c r="B6" s="39" t="s">
        <v>3</v>
      </c>
      <c r="C6" s="33">
        <v>144144</v>
      </c>
      <c r="D6" s="33">
        <v>115193</v>
      </c>
      <c r="E6" s="27"/>
      <c r="F6" s="27"/>
      <c r="G6" s="27"/>
    </row>
    <row r="7" spans="1:42" x14ac:dyDescent="0.25">
      <c r="A7" s="37">
        <v>52</v>
      </c>
      <c r="B7" s="39" t="s">
        <v>4</v>
      </c>
      <c r="C7" s="33">
        <v>1589705.77</v>
      </c>
      <c r="D7" s="33">
        <v>2073690</v>
      </c>
      <c r="E7" s="27"/>
      <c r="F7" s="27"/>
      <c r="G7" s="27"/>
    </row>
    <row r="8" spans="1:42" s="38" customFormat="1" x14ac:dyDescent="0.25">
      <c r="A8" s="37">
        <v>561</v>
      </c>
      <c r="B8" s="28" t="s">
        <v>48</v>
      </c>
      <c r="C8" s="33">
        <v>39645</v>
      </c>
      <c r="D8" s="33">
        <v>0</v>
      </c>
      <c r="E8" s="27"/>
      <c r="F8" s="27"/>
      <c r="G8" s="27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</row>
    <row r="9" spans="1:42" s="38" customFormat="1" x14ac:dyDescent="0.25">
      <c r="A9" s="37">
        <v>563</v>
      </c>
      <c r="B9" s="28" t="s">
        <v>49</v>
      </c>
      <c r="C9" s="33">
        <v>6765</v>
      </c>
      <c r="D9" s="33">
        <v>0</v>
      </c>
      <c r="E9" s="27"/>
      <c r="F9" s="27"/>
      <c r="G9" s="27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</row>
    <row r="10" spans="1:42" x14ac:dyDescent="0.25">
      <c r="A10" s="37">
        <v>61</v>
      </c>
      <c r="B10" s="39" t="s">
        <v>5</v>
      </c>
      <c r="C10" s="33">
        <v>86180</v>
      </c>
      <c r="D10" s="33">
        <v>0</v>
      </c>
      <c r="E10" s="27"/>
      <c r="F10" s="27"/>
      <c r="G10" s="27"/>
    </row>
    <row r="11" spans="1:42" x14ac:dyDescent="0.25">
      <c r="A11" s="37">
        <v>581</v>
      </c>
      <c r="B11" s="34" t="s">
        <v>8</v>
      </c>
      <c r="C11" s="32">
        <v>25329</v>
      </c>
      <c r="D11" s="32">
        <v>620672</v>
      </c>
      <c r="E11" s="16"/>
      <c r="F11" s="16"/>
      <c r="G11" s="16"/>
    </row>
    <row r="12" spans="1:42" s="38" customFormat="1" x14ac:dyDescent="0.25">
      <c r="A12" s="37">
        <v>71</v>
      </c>
      <c r="B12" s="31" t="s">
        <v>47</v>
      </c>
      <c r="C12" s="32">
        <v>989</v>
      </c>
      <c r="D12" s="32">
        <v>0</v>
      </c>
      <c r="E12" s="16"/>
      <c r="F12" s="16"/>
      <c r="G12" s="16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</row>
    <row r="13" spans="1:42" s="38" customFormat="1" x14ac:dyDescent="0.25">
      <c r="A13" s="29">
        <v>3705</v>
      </c>
      <c r="B13" s="30" t="s">
        <v>19</v>
      </c>
      <c r="C13" s="32"/>
      <c r="D13" s="32"/>
      <c r="E13" s="16">
        <f>E14+E21+E27+E84</f>
        <v>14277663</v>
      </c>
      <c r="F13" s="16">
        <f t="shared" ref="F13:G13" si="0">F14+F21+F27+F84</f>
        <v>13061528</v>
      </c>
      <c r="G13" s="16">
        <f t="shared" si="0"/>
        <v>12921612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</row>
    <row r="14" spans="1:42" x14ac:dyDescent="0.25">
      <c r="A14" s="17" t="s">
        <v>50</v>
      </c>
      <c r="B14" s="18" t="s">
        <v>51</v>
      </c>
      <c r="C14" s="19"/>
      <c r="D14" s="19"/>
      <c r="E14" s="19">
        <v>10540703</v>
      </c>
      <c r="F14" s="19">
        <v>10716355</v>
      </c>
      <c r="G14" s="19">
        <v>10775480</v>
      </c>
    </row>
    <row r="15" spans="1:42" s="47" customFormat="1" x14ac:dyDescent="0.25">
      <c r="A15" s="65" t="s">
        <v>12</v>
      </c>
      <c r="B15" s="66" t="s">
        <v>0</v>
      </c>
      <c r="C15" s="54"/>
      <c r="D15" s="54"/>
      <c r="E15" s="54">
        <f>E16+E19</f>
        <v>10540703</v>
      </c>
      <c r="F15" s="54">
        <f>F16+F19</f>
        <v>10716355</v>
      </c>
      <c r="G15" s="54">
        <f>G16+G19</f>
        <v>10775480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</row>
    <row r="16" spans="1:42" x14ac:dyDescent="0.25">
      <c r="A16" s="2">
        <v>3</v>
      </c>
      <c r="B16" s="1" t="s">
        <v>22</v>
      </c>
      <c r="C16" s="3">
        <f>SUM(C17:C18)</f>
        <v>0</v>
      </c>
      <c r="D16" s="3">
        <f>SUM(D17:D18)</f>
        <v>0</v>
      </c>
      <c r="E16" s="3">
        <f>SUM(E17:E18)</f>
        <v>10535703</v>
      </c>
      <c r="F16" s="3">
        <f>SUM(F17:F18)</f>
        <v>10711355</v>
      </c>
      <c r="G16" s="3">
        <f>SUM(G17:G18)</f>
        <v>10770480</v>
      </c>
    </row>
    <row r="17" spans="1:42" x14ac:dyDescent="0.25">
      <c r="A17" s="6" t="s">
        <v>6</v>
      </c>
      <c r="B17" s="1" t="s">
        <v>14</v>
      </c>
      <c r="C17" s="3"/>
      <c r="D17" s="3"/>
      <c r="E17" s="3">
        <v>9947399</v>
      </c>
      <c r="F17" s="3">
        <v>10104410</v>
      </c>
      <c r="G17" s="3">
        <v>10142820</v>
      </c>
    </row>
    <row r="18" spans="1:42" x14ac:dyDescent="0.25">
      <c r="A18" s="6" t="s">
        <v>9</v>
      </c>
      <c r="B18" s="1" t="s">
        <v>13</v>
      </c>
      <c r="C18" s="3"/>
      <c r="D18" s="3"/>
      <c r="E18" s="3">
        <v>588304</v>
      </c>
      <c r="F18" s="3">
        <v>606945</v>
      </c>
      <c r="G18" s="3">
        <v>627660</v>
      </c>
    </row>
    <row r="19" spans="1:42" x14ac:dyDescent="0.25">
      <c r="A19" s="2">
        <v>4</v>
      </c>
      <c r="B19" s="1" t="s">
        <v>24</v>
      </c>
      <c r="C19" s="3">
        <f>SUM(C20:C20)</f>
        <v>0</v>
      </c>
      <c r="D19" s="3">
        <f>SUM(D20:D20)</f>
        <v>0</v>
      </c>
      <c r="E19" s="3">
        <f>SUM(E20:E20)</f>
        <v>5000</v>
      </c>
      <c r="F19" s="3">
        <f>SUM(F20:F20)</f>
        <v>5000</v>
      </c>
      <c r="G19" s="3">
        <f>SUM(G20:G20)</f>
        <v>5000</v>
      </c>
    </row>
    <row r="20" spans="1:42" x14ac:dyDescent="0.25">
      <c r="A20" s="6" t="s">
        <v>11</v>
      </c>
      <c r="B20" s="1" t="s">
        <v>17</v>
      </c>
      <c r="C20" s="3"/>
      <c r="D20" s="3"/>
      <c r="E20" s="3">
        <v>5000</v>
      </c>
      <c r="F20" s="3">
        <v>5000</v>
      </c>
      <c r="G20" s="3">
        <v>5000</v>
      </c>
    </row>
    <row r="21" spans="1:42" s="38" customFormat="1" x14ac:dyDescent="0.25">
      <c r="A21" s="40" t="s">
        <v>52</v>
      </c>
      <c r="B21" s="41" t="s">
        <v>53</v>
      </c>
      <c r="C21" s="25"/>
      <c r="D21" s="25"/>
      <c r="E21" s="25">
        <v>480696</v>
      </c>
      <c r="F21" s="25">
        <v>480696</v>
      </c>
      <c r="G21" s="25">
        <v>480696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</row>
    <row r="22" spans="1:42" s="47" customFormat="1" x14ac:dyDescent="0.25">
      <c r="A22" s="67">
        <v>581</v>
      </c>
      <c r="B22" s="66" t="s">
        <v>8</v>
      </c>
      <c r="C22" s="54"/>
      <c r="D22" s="54"/>
      <c r="E22" s="54">
        <f>E23+E25</f>
        <v>480696</v>
      </c>
      <c r="F22" s="54">
        <f t="shared" ref="F22:G22" si="1">F23+F25</f>
        <v>480696</v>
      </c>
      <c r="G22" s="54">
        <f t="shared" si="1"/>
        <v>480696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</row>
    <row r="23" spans="1:42" x14ac:dyDescent="0.25">
      <c r="A23" s="11">
        <v>3</v>
      </c>
      <c r="B23" s="1" t="s">
        <v>22</v>
      </c>
      <c r="C23" s="3"/>
      <c r="D23" s="3"/>
      <c r="E23" s="3">
        <v>230696</v>
      </c>
      <c r="F23" s="3">
        <v>230696</v>
      </c>
      <c r="G23" s="3">
        <v>230696</v>
      </c>
    </row>
    <row r="24" spans="1:42" x14ac:dyDescent="0.25">
      <c r="A24" s="6">
        <v>32</v>
      </c>
      <c r="B24" s="1" t="s">
        <v>14</v>
      </c>
      <c r="C24" s="3"/>
      <c r="D24" s="3"/>
      <c r="E24" s="3">
        <v>230696</v>
      </c>
      <c r="F24" s="3">
        <v>230696</v>
      </c>
      <c r="G24" s="3">
        <v>230696</v>
      </c>
    </row>
    <row r="25" spans="1:42" x14ac:dyDescent="0.25">
      <c r="A25" s="11">
        <v>4</v>
      </c>
      <c r="B25" s="1" t="s">
        <v>24</v>
      </c>
      <c r="C25" s="3"/>
      <c r="D25" s="3"/>
      <c r="E25" s="3">
        <v>250000</v>
      </c>
      <c r="F25" s="3">
        <v>250000</v>
      </c>
      <c r="G25" s="3">
        <v>250000</v>
      </c>
    </row>
    <row r="26" spans="1:42" x14ac:dyDescent="0.25">
      <c r="A26" s="6">
        <v>42</v>
      </c>
      <c r="B26" s="1" t="s">
        <v>17</v>
      </c>
      <c r="C26" s="3"/>
      <c r="D26" s="3"/>
      <c r="E26" s="3">
        <v>250000</v>
      </c>
      <c r="F26" s="3">
        <v>250000</v>
      </c>
      <c r="G26" s="3">
        <v>250000</v>
      </c>
    </row>
    <row r="27" spans="1:42" x14ac:dyDescent="0.25">
      <c r="A27" s="20" t="s">
        <v>54</v>
      </c>
      <c r="B27" s="21" t="s">
        <v>29</v>
      </c>
      <c r="C27" s="22"/>
      <c r="D27" s="22"/>
      <c r="E27" s="22">
        <f>E28+E35+E41+E48+E71+E75+E92</f>
        <v>2836264</v>
      </c>
      <c r="F27" s="22">
        <f t="shared" ref="F27:G27" si="2">F28+F35+F41+F48+F71+F75+F92</f>
        <v>1864477</v>
      </c>
      <c r="G27" s="22">
        <f t="shared" si="2"/>
        <v>1665436</v>
      </c>
    </row>
    <row r="28" spans="1:42" s="47" customFormat="1" x14ac:dyDescent="0.25">
      <c r="A28" s="65" t="s">
        <v>6</v>
      </c>
      <c r="B28" s="66" t="s">
        <v>7</v>
      </c>
      <c r="C28" s="54"/>
      <c r="D28" s="54"/>
      <c r="E28" s="54">
        <f>E29+E33</f>
        <v>461292</v>
      </c>
      <c r="F28" s="54">
        <f t="shared" ref="F28:G28" si="3">F29+F33</f>
        <v>471349</v>
      </c>
      <c r="G28" s="54">
        <f t="shared" si="3"/>
        <v>481960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</row>
    <row r="29" spans="1:42" x14ac:dyDescent="0.25">
      <c r="A29" s="2">
        <v>3</v>
      </c>
      <c r="B29" s="1" t="s">
        <v>22</v>
      </c>
      <c r="C29" s="3"/>
      <c r="D29" s="3"/>
      <c r="E29" s="3">
        <f>SUM(E30:E32)</f>
        <v>451292</v>
      </c>
      <c r="F29" s="3">
        <f t="shared" ref="F29:G29" si="4">SUM(F30:F32)</f>
        <v>461349</v>
      </c>
      <c r="G29" s="3">
        <f t="shared" si="4"/>
        <v>471960</v>
      </c>
    </row>
    <row r="30" spans="1:42" x14ac:dyDescent="0.25">
      <c r="A30" s="6" t="s">
        <v>6</v>
      </c>
      <c r="B30" s="1" t="s">
        <v>14</v>
      </c>
      <c r="C30" s="3"/>
      <c r="D30" s="3"/>
      <c r="E30" s="3">
        <v>66250</v>
      </c>
      <c r="F30" s="3">
        <v>66250</v>
      </c>
      <c r="G30" s="3">
        <v>66250</v>
      </c>
    </row>
    <row r="31" spans="1:42" x14ac:dyDescent="0.25">
      <c r="A31" s="6" t="s">
        <v>9</v>
      </c>
      <c r="B31" s="1" t="s">
        <v>13</v>
      </c>
      <c r="C31" s="3"/>
      <c r="D31" s="3"/>
      <c r="E31" s="3">
        <v>382042</v>
      </c>
      <c r="F31" s="3">
        <v>392099</v>
      </c>
      <c r="G31" s="3">
        <v>402710</v>
      </c>
    </row>
    <row r="32" spans="1:42" x14ac:dyDescent="0.25">
      <c r="A32" s="6" t="s">
        <v>10</v>
      </c>
      <c r="B32" s="1" t="s">
        <v>15</v>
      </c>
      <c r="C32" s="3"/>
      <c r="D32" s="3"/>
      <c r="E32" s="3">
        <v>3000</v>
      </c>
      <c r="F32" s="3">
        <v>3000</v>
      </c>
      <c r="G32" s="3">
        <v>3000</v>
      </c>
    </row>
    <row r="33" spans="1:42" x14ac:dyDescent="0.25">
      <c r="A33" s="6">
        <v>4</v>
      </c>
      <c r="B33" s="1" t="s">
        <v>24</v>
      </c>
      <c r="C33" s="3"/>
      <c r="D33" s="3"/>
      <c r="E33" s="3">
        <v>10000</v>
      </c>
      <c r="F33" s="3">
        <v>10000</v>
      </c>
      <c r="G33" s="3">
        <v>10000</v>
      </c>
    </row>
    <row r="34" spans="1:42" x14ac:dyDescent="0.25">
      <c r="A34" s="6">
        <v>42</v>
      </c>
      <c r="B34" s="1" t="s">
        <v>17</v>
      </c>
      <c r="C34" s="3"/>
      <c r="D34" s="3"/>
      <c r="E34" s="3">
        <v>10000</v>
      </c>
      <c r="F34" s="3">
        <v>10000</v>
      </c>
      <c r="G34" s="3">
        <v>10000</v>
      </c>
    </row>
    <row r="35" spans="1:42" s="47" customFormat="1" x14ac:dyDescent="0.25">
      <c r="A35" s="67">
        <v>51031</v>
      </c>
      <c r="B35" s="68" t="s">
        <v>42</v>
      </c>
      <c r="C35" s="53"/>
      <c r="D35" s="53"/>
      <c r="E35" s="54">
        <f>E36+E39</f>
        <v>71451</v>
      </c>
      <c r="F35" s="54">
        <f t="shared" ref="F35:G35" si="5">F36+F39</f>
        <v>71451</v>
      </c>
      <c r="G35" s="54">
        <f t="shared" si="5"/>
        <v>71451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</row>
    <row r="36" spans="1:42" x14ac:dyDescent="0.25">
      <c r="A36" s="11">
        <v>3</v>
      </c>
      <c r="B36" s="1" t="s">
        <v>22</v>
      </c>
      <c r="C36" s="3"/>
      <c r="D36" s="3"/>
      <c r="E36" s="3">
        <f>E37+E38</f>
        <v>69051</v>
      </c>
      <c r="F36" s="3">
        <f t="shared" ref="F36:G36" si="6">F37+F38</f>
        <v>71451</v>
      </c>
      <c r="G36" s="3">
        <f t="shared" si="6"/>
        <v>71451</v>
      </c>
    </row>
    <row r="37" spans="1:42" x14ac:dyDescent="0.25">
      <c r="A37" s="6">
        <v>31</v>
      </c>
      <c r="B37" s="1" t="s">
        <v>14</v>
      </c>
      <c r="C37" s="3"/>
      <c r="D37" s="3"/>
      <c r="E37" s="3">
        <v>64551</v>
      </c>
      <c r="F37" s="3">
        <v>64551</v>
      </c>
      <c r="G37" s="3">
        <v>59951</v>
      </c>
    </row>
    <row r="38" spans="1:42" x14ac:dyDescent="0.25">
      <c r="A38" s="6">
        <v>32</v>
      </c>
      <c r="B38" s="1" t="s">
        <v>13</v>
      </c>
      <c r="C38" s="3"/>
      <c r="D38" s="3"/>
      <c r="E38" s="3">
        <v>4500</v>
      </c>
      <c r="F38" s="3">
        <v>6900</v>
      </c>
      <c r="G38" s="3">
        <v>11500</v>
      </c>
    </row>
    <row r="39" spans="1:42" x14ac:dyDescent="0.25">
      <c r="A39" s="11">
        <v>4</v>
      </c>
      <c r="B39" s="1" t="s">
        <v>24</v>
      </c>
      <c r="C39" s="3"/>
      <c r="D39" s="3"/>
      <c r="E39" s="3">
        <v>2400</v>
      </c>
      <c r="F39" s="3">
        <v>0</v>
      </c>
      <c r="G39" s="3">
        <v>0</v>
      </c>
    </row>
    <row r="40" spans="1:42" x14ac:dyDescent="0.25">
      <c r="A40" s="6">
        <v>42</v>
      </c>
      <c r="B40" s="1" t="s">
        <v>17</v>
      </c>
      <c r="C40" s="3"/>
      <c r="D40" s="3"/>
      <c r="E40" s="3">
        <v>2400</v>
      </c>
      <c r="F40" s="3">
        <v>0</v>
      </c>
      <c r="G40" s="3">
        <v>0</v>
      </c>
    </row>
    <row r="41" spans="1:42" s="47" customFormat="1" x14ac:dyDescent="0.25">
      <c r="A41" s="65" t="s">
        <v>1</v>
      </c>
      <c r="B41" s="66" t="s">
        <v>2</v>
      </c>
      <c r="C41" s="54"/>
      <c r="D41" s="54"/>
      <c r="E41" s="54">
        <f>E42+E46</f>
        <v>543000</v>
      </c>
      <c r="F41" s="54">
        <f>F42+F46</f>
        <v>543000</v>
      </c>
      <c r="G41" s="54">
        <f>G42+G46</f>
        <v>543000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</row>
    <row r="42" spans="1:42" x14ac:dyDescent="0.25">
      <c r="A42" s="2">
        <v>3</v>
      </c>
      <c r="B42" s="1" t="s">
        <v>22</v>
      </c>
      <c r="C42" s="3">
        <f>SUM(C43:C45)</f>
        <v>0</v>
      </c>
      <c r="D42" s="3">
        <f>SUM(D43:D45)</f>
        <v>0</v>
      </c>
      <c r="E42" s="3">
        <f>SUM(E43:E45)</f>
        <v>533000</v>
      </c>
      <c r="F42" s="3">
        <f>SUM(F43:F45)</f>
        <v>533000</v>
      </c>
      <c r="G42" s="3">
        <f>SUM(G43:G45)</f>
        <v>533000</v>
      </c>
    </row>
    <row r="43" spans="1:42" x14ac:dyDescent="0.25">
      <c r="A43" s="6" t="s">
        <v>6</v>
      </c>
      <c r="B43" s="1" t="s">
        <v>14</v>
      </c>
      <c r="C43" s="3"/>
      <c r="D43" s="3"/>
      <c r="E43" s="3">
        <v>95000</v>
      </c>
      <c r="F43" s="3">
        <v>95000</v>
      </c>
      <c r="G43" s="3">
        <v>95000</v>
      </c>
    </row>
    <row r="44" spans="1:42" x14ac:dyDescent="0.25">
      <c r="A44" s="6" t="s">
        <v>9</v>
      </c>
      <c r="B44" s="1" t="s">
        <v>13</v>
      </c>
      <c r="C44" s="3"/>
      <c r="D44" s="3"/>
      <c r="E44" s="3">
        <v>434000</v>
      </c>
      <c r="F44" s="3">
        <v>434000</v>
      </c>
      <c r="G44" s="3">
        <v>434000</v>
      </c>
    </row>
    <row r="45" spans="1:42" x14ac:dyDescent="0.25">
      <c r="A45" s="6" t="s">
        <v>10</v>
      </c>
      <c r="B45" s="1" t="s">
        <v>15</v>
      </c>
      <c r="C45" s="3"/>
      <c r="D45" s="3"/>
      <c r="E45" s="3">
        <v>4000</v>
      </c>
      <c r="F45" s="3">
        <v>4000</v>
      </c>
      <c r="G45" s="3">
        <v>4000</v>
      </c>
    </row>
    <row r="46" spans="1:42" x14ac:dyDescent="0.25">
      <c r="A46" s="2">
        <v>4</v>
      </c>
      <c r="B46" s="1" t="s">
        <v>24</v>
      </c>
      <c r="C46" s="3"/>
      <c r="D46" s="3"/>
      <c r="E46" s="3">
        <v>10000</v>
      </c>
      <c r="F46" s="3">
        <v>10000</v>
      </c>
      <c r="G46" s="3">
        <v>10000</v>
      </c>
    </row>
    <row r="47" spans="1:42" x14ac:dyDescent="0.25">
      <c r="A47" s="6" t="s">
        <v>11</v>
      </c>
      <c r="B47" s="1" t="s">
        <v>17</v>
      </c>
      <c r="C47" s="3"/>
      <c r="D47" s="3"/>
      <c r="E47" s="3">
        <v>10000</v>
      </c>
      <c r="F47" s="3">
        <v>10000</v>
      </c>
      <c r="G47" s="3">
        <v>10000</v>
      </c>
    </row>
    <row r="48" spans="1:42" x14ac:dyDescent="0.25">
      <c r="A48" s="23">
        <v>50</v>
      </c>
      <c r="B48" s="24" t="s">
        <v>41</v>
      </c>
      <c r="C48" s="25"/>
      <c r="D48" s="25"/>
      <c r="E48" s="26">
        <f>E49+E53+E57+E61+E67</f>
        <v>692621</v>
      </c>
      <c r="F48" s="26">
        <f t="shared" ref="F48:G48" si="7">F49+F53+F57+F61+F67</f>
        <v>560677</v>
      </c>
      <c r="G48" s="26">
        <f t="shared" si="7"/>
        <v>544025</v>
      </c>
    </row>
    <row r="49" spans="1:7" x14ac:dyDescent="0.25">
      <c r="A49" s="15" t="s">
        <v>30</v>
      </c>
      <c r="B49" s="12" t="s">
        <v>31</v>
      </c>
      <c r="C49" s="3"/>
      <c r="D49" s="3"/>
      <c r="E49" s="9">
        <v>500000</v>
      </c>
      <c r="F49" s="9">
        <v>500000</v>
      </c>
      <c r="G49" s="9">
        <v>500000</v>
      </c>
    </row>
    <row r="50" spans="1:7" x14ac:dyDescent="0.25">
      <c r="A50" s="10">
        <v>5011</v>
      </c>
      <c r="B50" s="8" t="s">
        <v>32</v>
      </c>
      <c r="C50" s="3"/>
      <c r="D50" s="3"/>
      <c r="E50" s="9">
        <v>500000</v>
      </c>
      <c r="F50" s="9">
        <v>500000</v>
      </c>
      <c r="G50" s="9">
        <v>500000</v>
      </c>
    </row>
    <row r="51" spans="1:7" x14ac:dyDescent="0.25">
      <c r="A51" s="11">
        <v>3</v>
      </c>
      <c r="B51" s="1" t="s">
        <v>22</v>
      </c>
      <c r="C51" s="3"/>
      <c r="D51" s="3"/>
      <c r="E51" s="3">
        <v>500000</v>
      </c>
      <c r="F51" s="3">
        <v>500000</v>
      </c>
      <c r="G51" s="3">
        <v>500000</v>
      </c>
    </row>
    <row r="52" spans="1:7" x14ac:dyDescent="0.25">
      <c r="A52" s="6">
        <v>37</v>
      </c>
      <c r="B52" s="1" t="s">
        <v>16</v>
      </c>
      <c r="C52" s="3"/>
      <c r="D52" s="3"/>
      <c r="E52" s="3">
        <v>500000</v>
      </c>
      <c r="F52" s="3">
        <v>500000</v>
      </c>
      <c r="G52" s="3">
        <v>500000</v>
      </c>
    </row>
    <row r="53" spans="1:7" x14ac:dyDescent="0.25">
      <c r="A53" s="11" t="s">
        <v>33</v>
      </c>
      <c r="B53" s="1" t="s">
        <v>34</v>
      </c>
      <c r="C53" s="3"/>
      <c r="D53" s="3"/>
      <c r="E53" s="9">
        <v>5000</v>
      </c>
      <c r="F53" s="9">
        <v>5000</v>
      </c>
      <c r="G53" s="9">
        <v>5000</v>
      </c>
    </row>
    <row r="54" spans="1:7" x14ac:dyDescent="0.25">
      <c r="A54" s="10">
        <v>5011</v>
      </c>
      <c r="B54" s="8" t="s">
        <v>32</v>
      </c>
      <c r="C54" s="3"/>
      <c r="D54" s="3"/>
      <c r="E54" s="9">
        <v>5000</v>
      </c>
      <c r="F54" s="9">
        <v>5000</v>
      </c>
      <c r="G54" s="9">
        <v>5000</v>
      </c>
    </row>
    <row r="55" spans="1:7" x14ac:dyDescent="0.25">
      <c r="A55" s="11">
        <v>3</v>
      </c>
      <c r="B55" s="1" t="s">
        <v>22</v>
      </c>
      <c r="C55" s="3"/>
      <c r="D55" s="3"/>
      <c r="E55" s="3">
        <v>5000</v>
      </c>
      <c r="F55" s="3">
        <v>5000</v>
      </c>
      <c r="G55" s="3">
        <v>5000</v>
      </c>
    </row>
    <row r="56" spans="1:7" x14ac:dyDescent="0.25">
      <c r="A56" s="6">
        <v>32</v>
      </c>
      <c r="B56" s="1" t="s">
        <v>13</v>
      </c>
      <c r="C56" s="3"/>
      <c r="D56" s="3"/>
      <c r="E56" s="3">
        <v>5000</v>
      </c>
      <c r="F56" s="3">
        <v>5000</v>
      </c>
      <c r="G56" s="3">
        <v>5000</v>
      </c>
    </row>
    <row r="57" spans="1:7" s="64" customFormat="1" x14ac:dyDescent="0.25">
      <c r="A57" s="60" t="s">
        <v>35</v>
      </c>
      <c r="B57" s="61" t="s">
        <v>36</v>
      </c>
      <c r="C57" s="62"/>
      <c r="D57" s="62"/>
      <c r="E57" s="63">
        <v>30000</v>
      </c>
      <c r="F57" s="63">
        <v>0</v>
      </c>
      <c r="G57" s="63">
        <v>0</v>
      </c>
    </row>
    <row r="58" spans="1:7" x14ac:dyDescent="0.25">
      <c r="A58" s="10">
        <v>5011</v>
      </c>
      <c r="B58" s="8" t="s">
        <v>32</v>
      </c>
      <c r="C58" s="3"/>
      <c r="D58" s="3"/>
      <c r="E58" s="9">
        <v>30000</v>
      </c>
      <c r="F58" s="9">
        <v>0</v>
      </c>
      <c r="G58" s="9">
        <v>0</v>
      </c>
    </row>
    <row r="59" spans="1:7" x14ac:dyDescent="0.25">
      <c r="A59" s="11">
        <v>3</v>
      </c>
      <c r="B59" s="1" t="s">
        <v>22</v>
      </c>
      <c r="C59" s="3"/>
      <c r="D59" s="3"/>
      <c r="E59" s="3">
        <v>30000</v>
      </c>
      <c r="F59" s="3">
        <v>0</v>
      </c>
      <c r="G59" s="3">
        <v>0</v>
      </c>
    </row>
    <row r="60" spans="1:7" x14ac:dyDescent="0.25">
      <c r="A60" s="6">
        <v>31</v>
      </c>
      <c r="B60" s="1" t="s">
        <v>14</v>
      </c>
      <c r="C60" s="3"/>
      <c r="D60" s="3"/>
      <c r="E60" s="3">
        <v>30000</v>
      </c>
      <c r="F60" s="3">
        <v>0</v>
      </c>
      <c r="G60" s="3">
        <v>0</v>
      </c>
    </row>
    <row r="61" spans="1:7" x14ac:dyDescent="0.25">
      <c r="A61" s="14" t="s">
        <v>37</v>
      </c>
      <c r="B61" s="13" t="s">
        <v>38</v>
      </c>
      <c r="C61" s="3"/>
      <c r="D61" s="3"/>
      <c r="E61" s="9">
        <v>144821</v>
      </c>
      <c r="F61" s="9">
        <v>24977</v>
      </c>
      <c r="G61" s="9">
        <v>8325</v>
      </c>
    </row>
    <row r="62" spans="1:7" x14ac:dyDescent="0.25">
      <c r="A62" s="10">
        <v>5011</v>
      </c>
      <c r="B62" s="8" t="s">
        <v>32</v>
      </c>
      <c r="C62" s="3"/>
      <c r="D62" s="3"/>
      <c r="E62" s="9">
        <f>E63+E65</f>
        <v>144821</v>
      </c>
      <c r="F62" s="9">
        <f t="shared" ref="F62:G62" si="8">F63+F65</f>
        <v>24977</v>
      </c>
      <c r="G62" s="9">
        <f t="shared" si="8"/>
        <v>8325</v>
      </c>
    </row>
    <row r="63" spans="1:7" x14ac:dyDescent="0.25">
      <c r="A63" s="11">
        <v>3</v>
      </c>
      <c r="B63" s="1" t="s">
        <v>22</v>
      </c>
      <c r="C63" s="3"/>
      <c r="D63" s="3"/>
      <c r="E63" s="3">
        <v>94821</v>
      </c>
      <c r="F63" s="3">
        <v>24977</v>
      </c>
      <c r="G63" s="3">
        <v>8325</v>
      </c>
    </row>
    <row r="64" spans="1:7" x14ac:dyDescent="0.25">
      <c r="A64" s="6">
        <v>32</v>
      </c>
      <c r="B64" s="1" t="s">
        <v>13</v>
      </c>
      <c r="C64" s="3"/>
      <c r="D64" s="3"/>
      <c r="E64" s="3">
        <v>94821</v>
      </c>
      <c r="F64" s="3">
        <v>24977</v>
      </c>
      <c r="G64" s="3">
        <v>8325</v>
      </c>
    </row>
    <row r="65" spans="1:42" x14ac:dyDescent="0.25">
      <c r="A65" s="11">
        <v>4</v>
      </c>
      <c r="B65" s="1" t="s">
        <v>24</v>
      </c>
      <c r="C65" s="3"/>
      <c r="D65" s="3"/>
      <c r="E65" s="3">
        <v>50000</v>
      </c>
      <c r="F65" s="3">
        <v>0</v>
      </c>
      <c r="G65" s="3">
        <v>0</v>
      </c>
    </row>
    <row r="66" spans="1:42" x14ac:dyDescent="0.25">
      <c r="A66" s="6">
        <v>42</v>
      </c>
      <c r="B66" s="1" t="s">
        <v>17</v>
      </c>
      <c r="C66" s="3"/>
      <c r="D66" s="3"/>
      <c r="E66" s="3">
        <v>50000</v>
      </c>
      <c r="F66" s="3">
        <v>0</v>
      </c>
      <c r="G66" s="3">
        <v>0</v>
      </c>
    </row>
    <row r="67" spans="1:42" x14ac:dyDescent="0.25">
      <c r="A67" s="11" t="s">
        <v>39</v>
      </c>
      <c r="B67" s="13" t="s">
        <v>40</v>
      </c>
      <c r="C67" s="3"/>
      <c r="D67" s="3"/>
      <c r="E67" s="9">
        <v>12800</v>
      </c>
      <c r="F67" s="9">
        <v>30700</v>
      </c>
      <c r="G67" s="9">
        <v>30700</v>
      </c>
    </row>
    <row r="68" spans="1:42" x14ac:dyDescent="0.25">
      <c r="A68" s="10">
        <v>5011</v>
      </c>
      <c r="B68" s="8" t="s">
        <v>32</v>
      </c>
      <c r="C68" s="3"/>
      <c r="D68" s="3"/>
      <c r="E68" s="9">
        <v>12800</v>
      </c>
      <c r="F68" s="9">
        <v>30700</v>
      </c>
      <c r="G68" s="9">
        <v>30700</v>
      </c>
    </row>
    <row r="69" spans="1:42" x14ac:dyDescent="0.25">
      <c r="A69" s="11">
        <v>3</v>
      </c>
      <c r="B69" s="1" t="s">
        <v>22</v>
      </c>
      <c r="C69" s="3"/>
      <c r="D69" s="3"/>
      <c r="E69" s="3">
        <v>12800</v>
      </c>
      <c r="F69" s="3">
        <v>30700</v>
      </c>
      <c r="G69" s="3">
        <v>30700</v>
      </c>
    </row>
    <row r="70" spans="1:42" x14ac:dyDescent="0.25">
      <c r="A70" s="6">
        <v>31</v>
      </c>
      <c r="B70" s="1" t="s">
        <v>14</v>
      </c>
      <c r="C70" s="3"/>
      <c r="D70" s="3"/>
      <c r="E70" s="3">
        <v>12800</v>
      </c>
      <c r="F70" s="3">
        <v>30700</v>
      </c>
      <c r="G70" s="3">
        <v>30700</v>
      </c>
    </row>
    <row r="71" spans="1:42" s="47" customFormat="1" x14ac:dyDescent="0.25">
      <c r="A71" s="51" t="s">
        <v>39</v>
      </c>
      <c r="B71" s="59" t="s">
        <v>40</v>
      </c>
      <c r="C71" s="53"/>
      <c r="D71" s="53"/>
      <c r="E71" s="54">
        <v>17900</v>
      </c>
      <c r="F71" s="54">
        <v>0</v>
      </c>
      <c r="G71" s="54">
        <v>0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</row>
    <row r="72" spans="1:42" x14ac:dyDescent="0.25">
      <c r="A72" s="10">
        <v>581</v>
      </c>
      <c r="B72" s="8" t="s">
        <v>8</v>
      </c>
      <c r="C72" s="3"/>
      <c r="D72" s="3"/>
      <c r="E72" s="9">
        <v>17900</v>
      </c>
      <c r="F72" s="9">
        <v>0</v>
      </c>
      <c r="G72" s="9">
        <v>0</v>
      </c>
    </row>
    <row r="73" spans="1:42" x14ac:dyDescent="0.25">
      <c r="A73" s="11">
        <v>3</v>
      </c>
      <c r="B73" s="1" t="s">
        <v>22</v>
      </c>
      <c r="C73" s="3"/>
      <c r="D73" s="3"/>
      <c r="E73" s="3">
        <v>17900</v>
      </c>
      <c r="F73" s="3">
        <v>0</v>
      </c>
      <c r="G73" s="3">
        <v>0</v>
      </c>
    </row>
    <row r="74" spans="1:42" x14ac:dyDescent="0.25">
      <c r="A74" s="6">
        <v>31</v>
      </c>
      <c r="B74" s="1" t="s">
        <v>14</v>
      </c>
      <c r="C74" s="3"/>
      <c r="D74" s="3"/>
      <c r="E74" s="3">
        <v>17900</v>
      </c>
      <c r="F74" s="3">
        <v>0</v>
      </c>
      <c r="G74" s="3">
        <v>0</v>
      </c>
    </row>
    <row r="75" spans="1:42" s="47" customFormat="1" x14ac:dyDescent="0.25">
      <c r="A75" s="51" t="s">
        <v>43</v>
      </c>
      <c r="B75" s="52" t="s">
        <v>44</v>
      </c>
      <c r="C75" s="53"/>
      <c r="D75" s="53"/>
      <c r="E75" s="54">
        <v>1020000</v>
      </c>
      <c r="F75" s="54">
        <v>191000</v>
      </c>
      <c r="G75" s="54">
        <v>0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</row>
    <row r="76" spans="1:42" x14ac:dyDescent="0.25">
      <c r="A76" s="7">
        <v>56</v>
      </c>
      <c r="B76" s="8" t="s">
        <v>45</v>
      </c>
      <c r="C76" s="3"/>
      <c r="D76" s="3"/>
      <c r="E76" s="9">
        <v>1020000</v>
      </c>
      <c r="F76" s="9">
        <v>191000</v>
      </c>
      <c r="G76" s="9">
        <v>0</v>
      </c>
    </row>
    <row r="77" spans="1:42" x14ac:dyDescent="0.25">
      <c r="A77" s="72" t="s">
        <v>58</v>
      </c>
      <c r="B77" s="8" t="s">
        <v>46</v>
      </c>
      <c r="C77" s="3"/>
      <c r="D77" s="3"/>
      <c r="E77" s="9">
        <f>E78+E82</f>
        <v>1020000</v>
      </c>
      <c r="F77" s="9">
        <f t="shared" ref="F77:G77" si="9">F78+F82</f>
        <v>191000</v>
      </c>
      <c r="G77" s="9">
        <f t="shared" si="9"/>
        <v>0</v>
      </c>
    </row>
    <row r="78" spans="1:42" x14ac:dyDescent="0.25">
      <c r="A78" s="2">
        <v>3</v>
      </c>
      <c r="B78" s="1" t="s">
        <v>22</v>
      </c>
      <c r="C78" s="3"/>
      <c r="D78" s="3"/>
      <c r="E78" s="3">
        <f>E79+E80+E81</f>
        <v>490000</v>
      </c>
      <c r="F78" s="3">
        <f t="shared" ref="F78:G78" si="10">F79+F80+F81</f>
        <v>191000</v>
      </c>
      <c r="G78" s="3">
        <f t="shared" si="10"/>
        <v>0</v>
      </c>
    </row>
    <row r="79" spans="1:42" x14ac:dyDescent="0.25">
      <c r="A79" s="6" t="s">
        <v>6</v>
      </c>
      <c r="B79" s="1" t="s">
        <v>14</v>
      </c>
      <c r="C79" s="3"/>
      <c r="D79" s="3"/>
      <c r="E79" s="3">
        <v>0</v>
      </c>
      <c r="F79" s="3">
        <v>100000</v>
      </c>
      <c r="G79" s="3">
        <v>0</v>
      </c>
    </row>
    <row r="80" spans="1:42" x14ac:dyDescent="0.25">
      <c r="A80" s="6" t="s">
        <v>9</v>
      </c>
      <c r="B80" s="1" t="s">
        <v>13</v>
      </c>
      <c r="C80" s="3"/>
      <c r="D80" s="3"/>
      <c r="E80" s="3">
        <v>20000</v>
      </c>
      <c r="F80" s="3">
        <v>91000</v>
      </c>
      <c r="G80" s="3">
        <v>0</v>
      </c>
    </row>
    <row r="81" spans="1:42" x14ac:dyDescent="0.25">
      <c r="A81" s="6">
        <v>36</v>
      </c>
      <c r="B81" s="1" t="s">
        <v>18</v>
      </c>
      <c r="C81" s="3"/>
      <c r="D81" s="3"/>
      <c r="E81" s="3">
        <v>470000</v>
      </c>
      <c r="F81" s="3">
        <v>0</v>
      </c>
      <c r="G81" s="3">
        <v>0</v>
      </c>
    </row>
    <row r="82" spans="1:42" x14ac:dyDescent="0.25">
      <c r="A82" s="2">
        <v>4</v>
      </c>
      <c r="B82" s="1" t="s">
        <v>24</v>
      </c>
      <c r="C82" s="3"/>
      <c r="D82" s="3"/>
      <c r="E82" s="3">
        <v>530000</v>
      </c>
      <c r="F82" s="3">
        <v>0</v>
      </c>
      <c r="G82" s="3">
        <v>0</v>
      </c>
    </row>
    <row r="83" spans="1:42" x14ac:dyDescent="0.25">
      <c r="A83" s="6" t="s">
        <v>11</v>
      </c>
      <c r="B83" s="1" t="s">
        <v>17</v>
      </c>
      <c r="C83" s="3"/>
      <c r="D83" s="3"/>
      <c r="E83" s="3">
        <v>530000</v>
      </c>
      <c r="F83" s="3">
        <v>0</v>
      </c>
      <c r="G83" s="3">
        <v>0</v>
      </c>
    </row>
    <row r="84" spans="1:42" s="47" customFormat="1" x14ac:dyDescent="0.25">
      <c r="A84" s="55" t="s">
        <v>55</v>
      </c>
      <c r="B84" s="56" t="s">
        <v>56</v>
      </c>
      <c r="C84" s="56"/>
      <c r="D84" s="56"/>
      <c r="E84" s="57">
        <f>E86+E90</f>
        <v>420000</v>
      </c>
      <c r="F84" s="58">
        <f t="shared" ref="F84:G84" si="11">F86+F90</f>
        <v>0</v>
      </c>
      <c r="G84" s="58">
        <f t="shared" si="11"/>
        <v>0</v>
      </c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</row>
    <row r="85" spans="1:42" s="38" customFormat="1" x14ac:dyDescent="0.25">
      <c r="A85" s="50">
        <v>581</v>
      </c>
      <c r="B85" s="8" t="s">
        <v>8</v>
      </c>
      <c r="C85" s="42"/>
      <c r="D85" s="42"/>
      <c r="E85" s="48">
        <v>420000</v>
      </c>
      <c r="F85" s="49">
        <v>0</v>
      </c>
      <c r="G85" s="49">
        <v>0</v>
      </c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</row>
    <row r="86" spans="1:42" x14ac:dyDescent="0.25">
      <c r="A86" s="43">
        <v>3</v>
      </c>
      <c r="B86" s="1" t="s">
        <v>22</v>
      </c>
      <c r="C86" s="42"/>
      <c r="D86" s="42"/>
      <c r="E86" s="46">
        <f>E87+E88+E89</f>
        <v>210000</v>
      </c>
      <c r="F86" s="45">
        <v>0</v>
      </c>
      <c r="G86" s="45">
        <v>0</v>
      </c>
    </row>
    <row r="87" spans="1:42" x14ac:dyDescent="0.25">
      <c r="A87" s="44">
        <v>31</v>
      </c>
      <c r="B87" s="1" t="s">
        <v>14</v>
      </c>
      <c r="C87" s="42"/>
      <c r="D87" s="42"/>
      <c r="E87" s="46">
        <v>29550</v>
      </c>
      <c r="F87" s="45">
        <v>0</v>
      </c>
      <c r="G87" s="45">
        <v>0</v>
      </c>
    </row>
    <row r="88" spans="1:42" x14ac:dyDescent="0.25">
      <c r="A88" s="42">
        <v>32</v>
      </c>
      <c r="B88" s="1" t="s">
        <v>13</v>
      </c>
      <c r="C88" s="42"/>
      <c r="D88" s="42"/>
      <c r="E88" s="46">
        <v>124950</v>
      </c>
      <c r="F88" s="45">
        <v>0</v>
      </c>
      <c r="G88" s="45">
        <v>0</v>
      </c>
    </row>
    <row r="89" spans="1:42" x14ac:dyDescent="0.25">
      <c r="A89" s="42">
        <v>35</v>
      </c>
      <c r="B89" s="1" t="s">
        <v>18</v>
      </c>
      <c r="C89" s="42"/>
      <c r="D89" s="42"/>
      <c r="E89" s="46">
        <v>55500</v>
      </c>
      <c r="F89" s="45">
        <v>0</v>
      </c>
      <c r="G89" s="45">
        <v>0</v>
      </c>
    </row>
    <row r="90" spans="1:42" x14ac:dyDescent="0.25">
      <c r="A90" s="43">
        <v>4</v>
      </c>
      <c r="B90" s="1" t="s">
        <v>24</v>
      </c>
      <c r="C90" s="42"/>
      <c r="D90" s="42"/>
      <c r="E90" s="46">
        <v>210000</v>
      </c>
      <c r="F90" s="45">
        <v>0</v>
      </c>
      <c r="G90" s="45">
        <v>0</v>
      </c>
    </row>
    <row r="91" spans="1:42" x14ac:dyDescent="0.25">
      <c r="A91" s="42">
        <v>42</v>
      </c>
      <c r="B91" s="1" t="s">
        <v>17</v>
      </c>
      <c r="C91" s="42"/>
      <c r="D91" s="42"/>
      <c r="E91" s="46">
        <v>210000</v>
      </c>
      <c r="F91" s="45">
        <v>0</v>
      </c>
      <c r="G91" s="45">
        <v>0</v>
      </c>
    </row>
    <row r="92" spans="1:42" x14ac:dyDescent="0.25">
      <c r="A92" s="69" t="s">
        <v>54</v>
      </c>
      <c r="B92" s="70" t="s">
        <v>29</v>
      </c>
      <c r="C92" s="71"/>
      <c r="D92" s="71"/>
      <c r="E92" s="48">
        <v>30000</v>
      </c>
      <c r="F92" s="48">
        <v>27000</v>
      </c>
      <c r="G92" s="48">
        <v>25000</v>
      </c>
    </row>
    <row r="93" spans="1:42" x14ac:dyDescent="0.25">
      <c r="A93" s="69">
        <v>54</v>
      </c>
      <c r="B93" s="42" t="s">
        <v>57</v>
      </c>
      <c r="C93" s="42"/>
      <c r="D93" s="42"/>
      <c r="E93" s="46">
        <v>30000</v>
      </c>
      <c r="F93" s="46">
        <v>27000</v>
      </c>
      <c r="G93" s="46">
        <v>25000</v>
      </c>
    </row>
    <row r="94" spans="1:42" x14ac:dyDescent="0.25">
      <c r="A94" s="43">
        <v>3</v>
      </c>
      <c r="B94" s="1" t="s">
        <v>22</v>
      </c>
      <c r="C94" s="42"/>
      <c r="D94" s="42"/>
      <c r="E94" s="46">
        <v>30000</v>
      </c>
      <c r="F94" s="46">
        <v>27000</v>
      </c>
      <c r="G94" s="46">
        <v>25000</v>
      </c>
    </row>
    <row r="95" spans="1:42" x14ac:dyDescent="0.25">
      <c r="A95" s="42">
        <v>32</v>
      </c>
      <c r="B95" s="1" t="s">
        <v>13</v>
      </c>
      <c r="C95" s="42"/>
      <c r="D95" s="42"/>
      <c r="E95" s="46">
        <v>30000</v>
      </c>
      <c r="F95" s="46">
        <v>27000</v>
      </c>
      <c r="G95" s="46">
        <v>25000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PREDLOŽAK</vt:lpstr>
      <vt:lpstr>PREDLOŽAK!Podrucje_ispisa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Korisnik</cp:lastModifiedBy>
  <cp:lastPrinted>2025-12-22T12:01:37Z</cp:lastPrinted>
  <dcterms:created xsi:type="dcterms:W3CDTF">2022-10-31T10:11:38Z</dcterms:created>
  <dcterms:modified xsi:type="dcterms:W3CDTF">2026-02-17T11:38:25Z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